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bry\Downloads\"/>
    </mc:Choice>
  </mc:AlternateContent>
  <xr:revisionPtr revIDLastSave="0" documentId="8_{430AC802-D66D-4BDB-918E-926C979E94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mer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L15" i="1"/>
  <c r="K15" i="1"/>
  <c r="L44" i="1" l="1"/>
  <c r="L45" i="1"/>
  <c r="L46" i="1"/>
  <c r="J48" i="1" l="1"/>
  <c r="J49" i="1"/>
  <c r="J50" i="1"/>
  <c r="J47" i="1"/>
  <c r="J39" i="1"/>
  <c r="J40" i="1"/>
  <c r="J41" i="1"/>
  <c r="J42" i="1"/>
  <c r="J43" i="1"/>
  <c r="J44" i="1"/>
  <c r="J45" i="1"/>
  <c r="J38" i="1"/>
  <c r="J34" i="1"/>
  <c r="J35" i="1"/>
  <c r="J33" i="1"/>
  <c r="K46" i="1"/>
  <c r="J30" i="1"/>
  <c r="J46" i="1"/>
  <c r="J32" i="1"/>
  <c r="J31" i="1"/>
  <c r="J37" i="1" l="1"/>
  <c r="J36" i="1"/>
  <c r="L37" i="1" l="1"/>
  <c r="L36" i="1"/>
  <c r="L30" i="1"/>
  <c r="L32" i="1"/>
  <c r="L31" i="1"/>
  <c r="L33" i="1"/>
  <c r="L34" i="1"/>
  <c r="L35" i="1"/>
  <c r="L38" i="1"/>
  <c r="L39" i="1"/>
  <c r="L40" i="1"/>
  <c r="L41" i="1"/>
  <c r="L42" i="1"/>
  <c r="L43" i="1"/>
  <c r="L47" i="1"/>
  <c r="L48" i="1"/>
  <c r="L49" i="1"/>
  <c r="L50" i="1"/>
  <c r="K41" i="1"/>
  <c r="K42" i="1"/>
  <c r="K43" i="1"/>
  <c r="K44" i="1"/>
  <c r="K45" i="1"/>
  <c r="K47" i="1"/>
  <c r="K48" i="1"/>
  <c r="K49" i="1"/>
  <c r="K50" i="1"/>
  <c r="K30" i="1"/>
  <c r="K33" i="1"/>
  <c r="K34" i="1"/>
  <c r="K35" i="1"/>
  <c r="K38" i="1"/>
  <c r="K39" i="1"/>
  <c r="K40" i="1"/>
  <c r="L19" i="1" l="1"/>
  <c r="L20" i="1"/>
  <c r="L21" i="1"/>
  <c r="L22" i="1"/>
  <c r="J11" i="1"/>
  <c r="J12" i="1"/>
  <c r="J13" i="1"/>
  <c r="J14" i="1"/>
  <c r="J16" i="1"/>
  <c r="J17" i="1"/>
  <c r="J18" i="1"/>
  <c r="J19" i="1"/>
  <c r="J20" i="1"/>
  <c r="J21" i="1"/>
  <c r="J22" i="1"/>
  <c r="J10" i="1"/>
  <c r="L11" i="1"/>
  <c r="L12" i="1"/>
  <c r="L13" i="1"/>
  <c r="L14" i="1"/>
  <c r="L16" i="1"/>
  <c r="L17" i="1"/>
  <c r="L18" i="1"/>
  <c r="L10" i="1"/>
  <c r="K11" i="1"/>
  <c r="K12" i="1"/>
  <c r="K13" i="1"/>
  <c r="K14" i="1"/>
  <c r="K16" i="1"/>
  <c r="K17" i="1"/>
  <c r="K18" i="1"/>
  <c r="K19" i="1"/>
  <c r="K20" i="1"/>
  <c r="K21" i="1"/>
  <c r="K22" i="1"/>
  <c r="K10" i="1"/>
  <c r="J52" i="1" l="1"/>
  <c r="J24" i="1"/>
  <c r="L24" i="1"/>
  <c r="K24" i="1"/>
  <c r="K52" i="1"/>
  <c r="L52" i="1"/>
</calcChain>
</file>

<file path=xl/sharedStrings.xml><?xml version="1.0" encoding="utf-8"?>
<sst xmlns="http://schemas.openxmlformats.org/spreadsheetml/2006/main" count="66" uniqueCount="50">
  <si>
    <t>Antal</t>
  </si>
  <si>
    <t>Meter</t>
  </si>
  <si>
    <t>KG</t>
  </si>
  <si>
    <t>Totalt antal</t>
  </si>
  <si>
    <t>Totalt KG</t>
  </si>
  <si>
    <t>Diameter/mm</t>
  </si>
  <si>
    <t>KG/ST</t>
  </si>
  <si>
    <t>KG/M</t>
  </si>
  <si>
    <t>Totalt</t>
  </si>
  <si>
    <t>Armeringsstål</t>
  </si>
  <si>
    <t>Armeringsnät</t>
  </si>
  <si>
    <t>Format /m</t>
  </si>
  <si>
    <t>5,85 x 2,35</t>
  </si>
  <si>
    <t>4,85 x 2,25</t>
  </si>
  <si>
    <t>4,95 x 2,35</t>
  </si>
  <si>
    <t>5,00 x 2,30</t>
  </si>
  <si>
    <t>5,90 x 2,30</t>
  </si>
  <si>
    <t>5,95 x 2,35</t>
  </si>
  <si>
    <t>5,85 x 2,40</t>
  </si>
  <si>
    <t>Totalt m2</t>
  </si>
  <si>
    <t>Nät</t>
  </si>
  <si>
    <t>10150F</t>
  </si>
  <si>
    <t>9150F</t>
  </si>
  <si>
    <t>8150F</t>
  </si>
  <si>
    <t>8100F</t>
  </si>
  <si>
    <t>5,90 x 2,40</t>
  </si>
  <si>
    <t>Rakstål</t>
  </si>
  <si>
    <t>5150-PALL</t>
  </si>
  <si>
    <t>5150-KVART</t>
  </si>
  <si>
    <t>2,30 x 1,25</t>
  </si>
  <si>
    <t>1,10 x 0,80</t>
  </si>
  <si>
    <t>6150-SKARV</t>
  </si>
  <si>
    <t>6150-KVART</t>
  </si>
  <si>
    <t>2,30 x 0,60</t>
  </si>
  <si>
    <t>7100F</t>
  </si>
  <si>
    <t>7150F</t>
  </si>
  <si>
    <t>9300-VÄGG</t>
  </si>
  <si>
    <t>3,95 x 2,40</t>
  </si>
  <si>
    <t>9100F</t>
  </si>
  <si>
    <t>10100F</t>
  </si>
  <si>
    <t>12100F</t>
  </si>
  <si>
    <t>12150F</t>
  </si>
  <si>
    <t>Täckande yta /m2</t>
  </si>
  <si>
    <r>
      <rPr>
        <sz val="11"/>
        <color theme="1"/>
        <rFont val="Calibri"/>
        <family val="2"/>
        <scheme val="minor"/>
      </rPr>
      <t>Bifoga Excelfilen i ett mail och skicka till din kontaktperson eller</t>
    </r>
    <r>
      <rPr>
        <b/>
        <sz val="11"/>
        <color theme="1"/>
        <rFont val="Calibri"/>
        <family val="2"/>
        <scheme val="minor"/>
      </rPr>
      <t xml:space="preserve"> armeringsorder@stenastal.se</t>
    </r>
  </si>
  <si>
    <t>Klicka på Start-menyn, välj "skicka till e-post", dokumentet bifogas automatiskt.</t>
  </si>
  <si>
    <t>Fyll endast i ett grått fält per/rad för att få korrekt uträkning av mängder.</t>
  </si>
  <si>
    <t>M2</t>
  </si>
  <si>
    <t>Totalt meter</t>
  </si>
  <si>
    <t>Antal bunt</t>
  </si>
  <si>
    <t>Notera! Täckande yta baseras på skarvlängd 50mm x dimensionen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</si>
</sst>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2" borderId="1" xfId="0" applyFill="1" applyBorder="1" applyProtection="1"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/>
    <xf numFmtId="0" fontId="0" fillId="0" borderId="0" xfId="0" applyFill="1"/>
    <xf numFmtId="0" fontId="0" fillId="0" borderId="0" xfId="0" applyFill="1" applyBorder="1" applyProtection="1">
      <protection locked="0"/>
    </xf>
    <xf numFmtId="0" fontId="2" fillId="3" borderId="0" xfId="0" applyFont="1" applyFill="1" applyAlignment="1">
      <alignment horizontal="left"/>
    </xf>
    <xf numFmtId="0" fontId="0" fillId="0" borderId="0" xfId="0" applyFont="1"/>
    <xf numFmtId="0" fontId="0" fillId="0" borderId="0" xfId="0" applyNumberFormat="1" applyAlignment="1" applyProtection="1">
      <alignment horizontal="left"/>
      <protection hidden="1"/>
    </xf>
    <xf numFmtId="0" fontId="0" fillId="0" borderId="0" xfId="0" applyNumberFormat="1" applyAlignment="1">
      <alignment horizontal="left"/>
    </xf>
    <xf numFmtId="0" fontId="0" fillId="0" borderId="0" xfId="0" applyFont="1" applyFill="1" applyBorder="1"/>
    <xf numFmtId="0" fontId="0" fillId="4" borderId="1" xfId="0" applyFill="1" applyBorder="1" applyProtection="1">
      <protection locked="0"/>
    </xf>
    <xf numFmtId="0" fontId="3" fillId="0" borderId="0" xfId="0" applyFont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1" fontId="1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30972</xdr:colOff>
      <xdr:row>1</xdr:row>
      <xdr:rowOff>45720</xdr:rowOff>
    </xdr:from>
    <xdr:to>
      <xdr:col>11</xdr:col>
      <xdr:colOff>327660</xdr:colOff>
      <xdr:row>5</xdr:row>
      <xdr:rowOff>45720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82F5F15-4F6D-4525-8447-D7D77559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1232" y="228600"/>
          <a:ext cx="2666508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58"/>
  <sheetViews>
    <sheetView tabSelected="1" workbookViewId="0">
      <selection activeCell="G32" sqref="G32"/>
    </sheetView>
  </sheetViews>
  <sheetFormatPr defaultRowHeight="14.5" x14ac:dyDescent="0.35"/>
  <cols>
    <col min="1" max="1" width="13.6328125" style="8" bestFit="1" customWidth="1"/>
    <col min="2" max="2" width="12.90625" bestFit="1" customWidth="1"/>
    <col min="3" max="3" width="9.90625" bestFit="1" customWidth="1"/>
    <col min="4" max="4" width="10" bestFit="1" customWidth="1"/>
    <col min="5" max="5" width="16.36328125" bestFit="1" customWidth="1"/>
    <col min="10" max="10" width="12.6328125" bestFit="1" customWidth="1"/>
    <col min="11" max="11" width="13" customWidth="1"/>
    <col min="12" max="12" width="14.54296875" customWidth="1"/>
  </cols>
  <sheetData>
    <row r="1" spans="1:12" x14ac:dyDescent="0.35">
      <c r="A1" s="9" t="s">
        <v>43</v>
      </c>
    </row>
    <row r="2" spans="1:12" x14ac:dyDescent="0.35">
      <c r="A2" s="8" t="s">
        <v>44</v>
      </c>
    </row>
    <row r="4" spans="1:12" x14ac:dyDescent="0.35">
      <c r="A4" s="19" t="s">
        <v>45</v>
      </c>
    </row>
    <row r="6" spans="1:12" x14ac:dyDescent="0.35">
      <c r="A6" s="13" t="s">
        <v>9</v>
      </c>
    </row>
    <row r="8" spans="1:12" x14ac:dyDescent="0.35">
      <c r="A8" s="20" t="s">
        <v>26</v>
      </c>
      <c r="B8" s="24" t="s">
        <v>5</v>
      </c>
      <c r="C8" s="22" t="s">
        <v>1</v>
      </c>
      <c r="D8" s="22" t="s">
        <v>7</v>
      </c>
      <c r="E8" s="22" t="s">
        <v>6</v>
      </c>
      <c r="F8" s="22" t="s">
        <v>0</v>
      </c>
      <c r="G8" s="22" t="s">
        <v>1</v>
      </c>
      <c r="H8" s="22" t="s">
        <v>2</v>
      </c>
      <c r="I8" s="22"/>
      <c r="J8" s="22" t="s">
        <v>3</v>
      </c>
      <c r="K8" s="22" t="s">
        <v>47</v>
      </c>
      <c r="L8" s="22" t="s">
        <v>4</v>
      </c>
    </row>
    <row r="10" spans="1:12" x14ac:dyDescent="0.35">
      <c r="A10" s="15">
        <v>66000</v>
      </c>
      <c r="B10" s="4">
        <v>6</v>
      </c>
      <c r="C10" s="4">
        <v>6</v>
      </c>
      <c r="D10" s="5">
        <v>0.222</v>
      </c>
      <c r="E10" s="5">
        <v>1.3320000000000001</v>
      </c>
      <c r="F10" s="7"/>
      <c r="G10" s="7"/>
      <c r="H10" s="7"/>
      <c r="J10" s="6">
        <f>(F10)+(G10/C10)+(H10/E10)</f>
        <v>0</v>
      </c>
      <c r="K10" s="6">
        <f>(G10)+(F10*C10)+(H10/D10)</f>
        <v>0</v>
      </c>
      <c r="L10" s="5">
        <f>(H10)+(G10*D10)+(F10*E10)</f>
        <v>0</v>
      </c>
    </row>
    <row r="11" spans="1:12" x14ac:dyDescent="0.35">
      <c r="A11" s="15">
        <v>86000</v>
      </c>
      <c r="B11" s="4">
        <v>8</v>
      </c>
      <c r="C11" s="4">
        <v>6</v>
      </c>
      <c r="D11" s="5">
        <v>0.39500000000000002</v>
      </c>
      <c r="E11" s="5">
        <v>2.37</v>
      </c>
      <c r="F11" s="7"/>
      <c r="G11" s="7"/>
      <c r="H11" s="7"/>
      <c r="J11" s="6">
        <f t="shared" ref="J11:J22" si="0">(F11)+(G11/C11)+(H11/E11)</f>
        <v>0</v>
      </c>
      <c r="K11" s="6">
        <f t="shared" ref="K11:K22" si="1">(G11)+(F11*C11)+(H11/D11)</f>
        <v>0</v>
      </c>
      <c r="L11" s="5">
        <f t="shared" ref="L11:L22" si="2">(H11)+(G11*D11)+(F11*E11)</f>
        <v>0</v>
      </c>
    </row>
    <row r="12" spans="1:12" x14ac:dyDescent="0.35">
      <c r="A12" s="15">
        <v>106000</v>
      </c>
      <c r="B12" s="4">
        <v>10</v>
      </c>
      <c r="C12" s="4">
        <v>6</v>
      </c>
      <c r="D12" s="5">
        <v>0.61699999999999999</v>
      </c>
      <c r="E12" s="5">
        <v>3.702</v>
      </c>
      <c r="F12" s="7"/>
      <c r="G12" s="7"/>
      <c r="H12" s="7"/>
      <c r="J12" s="6">
        <f t="shared" si="0"/>
        <v>0</v>
      </c>
      <c r="K12" s="6">
        <f t="shared" si="1"/>
        <v>0</v>
      </c>
      <c r="L12" s="5">
        <f t="shared" si="2"/>
        <v>0</v>
      </c>
    </row>
    <row r="13" spans="1:12" x14ac:dyDescent="0.35">
      <c r="A13" s="15">
        <v>126000</v>
      </c>
      <c r="B13" s="4">
        <v>12</v>
      </c>
      <c r="C13" s="4">
        <v>6</v>
      </c>
      <c r="D13" s="5">
        <v>0.88800000000000001</v>
      </c>
      <c r="E13" s="5">
        <v>5.2380000000000004</v>
      </c>
      <c r="F13" s="7"/>
      <c r="G13" s="7"/>
      <c r="H13" s="7"/>
      <c r="J13" s="6">
        <f t="shared" si="0"/>
        <v>0</v>
      </c>
      <c r="K13" s="6">
        <f t="shared" si="1"/>
        <v>0</v>
      </c>
      <c r="L13" s="5">
        <f t="shared" si="2"/>
        <v>0</v>
      </c>
    </row>
    <row r="14" spans="1:12" x14ac:dyDescent="0.35">
      <c r="A14" s="15">
        <v>166000</v>
      </c>
      <c r="B14" s="4">
        <v>16</v>
      </c>
      <c r="C14" s="4">
        <v>6</v>
      </c>
      <c r="D14" s="5">
        <v>1.58</v>
      </c>
      <c r="E14" s="5">
        <v>9.48</v>
      </c>
      <c r="F14" s="7"/>
      <c r="G14" s="7"/>
      <c r="H14" s="7"/>
      <c r="J14" s="6">
        <f t="shared" si="0"/>
        <v>0</v>
      </c>
      <c r="K14" s="6">
        <f t="shared" si="1"/>
        <v>0</v>
      </c>
      <c r="L14" s="5">
        <f t="shared" si="2"/>
        <v>0</v>
      </c>
    </row>
    <row r="15" spans="1:12" x14ac:dyDescent="0.35">
      <c r="A15" s="15">
        <v>206000</v>
      </c>
      <c r="B15" s="4">
        <v>20</v>
      </c>
      <c r="C15" s="4">
        <v>6</v>
      </c>
      <c r="D15" s="5">
        <v>2.4700000000000002</v>
      </c>
      <c r="E15" s="5">
        <v>14.82</v>
      </c>
      <c r="F15" s="7"/>
      <c r="G15" s="7"/>
      <c r="H15" s="7"/>
      <c r="J15" s="6">
        <f t="shared" si="0"/>
        <v>0</v>
      </c>
      <c r="K15" s="6">
        <f t="shared" si="1"/>
        <v>0</v>
      </c>
      <c r="L15" s="5">
        <f t="shared" si="2"/>
        <v>0</v>
      </c>
    </row>
    <row r="16" spans="1:12" x14ac:dyDescent="0.35">
      <c r="A16" s="15">
        <v>81200</v>
      </c>
      <c r="B16" s="4">
        <v>8</v>
      </c>
      <c r="C16" s="4">
        <v>12</v>
      </c>
      <c r="D16" s="5">
        <v>0.39500000000000002</v>
      </c>
      <c r="E16" s="5">
        <v>4.74</v>
      </c>
      <c r="F16" s="7"/>
      <c r="G16" s="7"/>
      <c r="H16" s="7"/>
      <c r="J16" s="6">
        <f t="shared" si="0"/>
        <v>0</v>
      </c>
      <c r="K16" s="6">
        <f t="shared" si="1"/>
        <v>0</v>
      </c>
      <c r="L16" s="5">
        <f t="shared" si="2"/>
        <v>0</v>
      </c>
    </row>
    <row r="17" spans="1:12" x14ac:dyDescent="0.35">
      <c r="A17" s="15">
        <v>101200</v>
      </c>
      <c r="B17" s="4">
        <v>10</v>
      </c>
      <c r="C17" s="4">
        <v>12</v>
      </c>
      <c r="D17" s="5">
        <v>0.61699999999999999</v>
      </c>
      <c r="E17" s="5">
        <v>7.4039999999999999</v>
      </c>
      <c r="F17" s="7"/>
      <c r="G17" s="7"/>
      <c r="H17" s="7"/>
      <c r="J17" s="6">
        <f t="shared" si="0"/>
        <v>0</v>
      </c>
      <c r="K17" s="6">
        <f t="shared" si="1"/>
        <v>0</v>
      </c>
      <c r="L17" s="5">
        <f t="shared" si="2"/>
        <v>0</v>
      </c>
    </row>
    <row r="18" spans="1:12" x14ac:dyDescent="0.35">
      <c r="A18" s="15">
        <v>121200</v>
      </c>
      <c r="B18" s="4">
        <v>12</v>
      </c>
      <c r="C18" s="4">
        <v>12</v>
      </c>
      <c r="D18" s="5">
        <v>0.88800000000000001</v>
      </c>
      <c r="E18" s="5">
        <v>10.656000000000001</v>
      </c>
      <c r="F18" s="7"/>
      <c r="G18" s="7"/>
      <c r="H18" s="7"/>
      <c r="J18" s="6">
        <f t="shared" si="0"/>
        <v>0</v>
      </c>
      <c r="K18" s="6">
        <f t="shared" si="1"/>
        <v>0</v>
      </c>
      <c r="L18" s="5">
        <f t="shared" si="2"/>
        <v>0</v>
      </c>
    </row>
    <row r="19" spans="1:12" x14ac:dyDescent="0.35">
      <c r="A19" s="15">
        <v>161200</v>
      </c>
      <c r="B19" s="4">
        <v>16</v>
      </c>
      <c r="C19" s="4">
        <v>12</v>
      </c>
      <c r="D19" s="5">
        <v>1.58</v>
      </c>
      <c r="E19" s="5">
        <v>18.96</v>
      </c>
      <c r="F19" s="7"/>
      <c r="G19" s="7"/>
      <c r="H19" s="7"/>
      <c r="J19" s="6">
        <f t="shared" si="0"/>
        <v>0</v>
      </c>
      <c r="K19" s="6">
        <f t="shared" si="1"/>
        <v>0</v>
      </c>
      <c r="L19" s="5">
        <f t="shared" si="2"/>
        <v>0</v>
      </c>
    </row>
    <row r="20" spans="1:12" x14ac:dyDescent="0.35">
      <c r="A20" s="15">
        <v>201200</v>
      </c>
      <c r="B20" s="4">
        <v>20</v>
      </c>
      <c r="C20" s="4">
        <v>12</v>
      </c>
      <c r="D20" s="5">
        <v>2.4700000000000002</v>
      </c>
      <c r="E20" s="5">
        <v>29.64</v>
      </c>
      <c r="F20" s="7"/>
      <c r="G20" s="7"/>
      <c r="H20" s="7"/>
      <c r="J20" s="6">
        <f t="shared" si="0"/>
        <v>0</v>
      </c>
      <c r="K20" s="6">
        <f t="shared" si="1"/>
        <v>0</v>
      </c>
      <c r="L20" s="5">
        <f t="shared" si="2"/>
        <v>0</v>
      </c>
    </row>
    <row r="21" spans="1:12" x14ac:dyDescent="0.35">
      <c r="A21" s="15">
        <v>251200</v>
      </c>
      <c r="B21" s="4">
        <v>25</v>
      </c>
      <c r="C21" s="4">
        <v>12</v>
      </c>
      <c r="D21" s="5">
        <v>3.85</v>
      </c>
      <c r="E21" s="5">
        <v>46.2</v>
      </c>
      <c r="F21" s="7"/>
      <c r="G21" s="7"/>
      <c r="H21" s="7"/>
      <c r="J21" s="6">
        <f t="shared" si="0"/>
        <v>0</v>
      </c>
      <c r="K21" s="6">
        <f t="shared" si="1"/>
        <v>0</v>
      </c>
      <c r="L21" s="5">
        <f t="shared" si="2"/>
        <v>0</v>
      </c>
    </row>
    <row r="22" spans="1:12" x14ac:dyDescent="0.35">
      <c r="A22" s="15">
        <v>321200</v>
      </c>
      <c r="B22" s="4">
        <v>32</v>
      </c>
      <c r="C22" s="4">
        <v>12</v>
      </c>
      <c r="D22" s="5">
        <v>6.31</v>
      </c>
      <c r="E22" s="5">
        <v>75.72</v>
      </c>
      <c r="F22" s="7"/>
      <c r="G22" s="7"/>
      <c r="H22" s="7"/>
      <c r="J22" s="6">
        <f t="shared" si="0"/>
        <v>0</v>
      </c>
      <c r="K22" s="6">
        <f t="shared" si="1"/>
        <v>0</v>
      </c>
      <c r="L22" s="5">
        <f t="shared" si="2"/>
        <v>0</v>
      </c>
    </row>
    <row r="23" spans="1:12" x14ac:dyDescent="0.35">
      <c r="H23" s="12"/>
      <c r="J23" s="6"/>
      <c r="L23" s="1"/>
    </row>
    <row r="24" spans="1:12" x14ac:dyDescent="0.35">
      <c r="I24" s="2" t="s">
        <v>8</v>
      </c>
      <c r="J24" s="25">
        <f>SUM(J10:J23)</f>
        <v>0</v>
      </c>
      <c r="K24" s="25">
        <f>SUM(K10:K23)</f>
        <v>0</v>
      </c>
      <c r="L24" s="25">
        <f>SUM(L10:L22)</f>
        <v>0</v>
      </c>
    </row>
    <row r="25" spans="1:12" x14ac:dyDescent="0.35">
      <c r="F25" s="10"/>
    </row>
    <row r="26" spans="1:12" x14ac:dyDescent="0.35">
      <c r="A26" s="13" t="s">
        <v>10</v>
      </c>
    </row>
    <row r="28" spans="1:12" x14ac:dyDescent="0.35">
      <c r="A28" s="20" t="s">
        <v>20</v>
      </c>
      <c r="B28" s="21" t="s">
        <v>6</v>
      </c>
      <c r="C28" s="21" t="s">
        <v>48</v>
      </c>
      <c r="D28" s="21" t="s">
        <v>11</v>
      </c>
      <c r="E28" s="21" t="s">
        <v>42</v>
      </c>
      <c r="F28" s="22" t="s">
        <v>0</v>
      </c>
      <c r="G28" s="22" t="s">
        <v>46</v>
      </c>
      <c r="H28" s="22" t="s">
        <v>2</v>
      </c>
      <c r="I28" s="23"/>
      <c r="J28" s="22" t="s">
        <v>3</v>
      </c>
      <c r="K28" s="22" t="s">
        <v>19</v>
      </c>
      <c r="L28" s="22" t="s">
        <v>4</v>
      </c>
    </row>
    <row r="29" spans="1:12" x14ac:dyDescent="0.35">
      <c r="A29" s="9"/>
      <c r="B29" s="2"/>
      <c r="C29" s="2"/>
      <c r="D29" s="2"/>
      <c r="E29" s="2"/>
    </row>
    <row r="30" spans="1:12" x14ac:dyDescent="0.35">
      <c r="A30" s="16">
        <v>5100</v>
      </c>
      <c r="B30" s="3">
        <v>43</v>
      </c>
      <c r="C30">
        <v>20</v>
      </c>
      <c r="D30" t="s">
        <v>12</v>
      </c>
      <c r="E30">
        <v>11</v>
      </c>
      <c r="F30" s="7"/>
      <c r="G30" s="7"/>
      <c r="H30" s="7"/>
      <c r="J30" s="3">
        <f>F30+(G30/E30)+(H30/B30)</f>
        <v>0</v>
      </c>
      <c r="K30" s="3">
        <f t="shared" ref="K30:K50" si="3">(G30)+(F30*E30)+(H30/B30*E30)</f>
        <v>0</v>
      </c>
      <c r="L30" s="1">
        <f>(H30)+(G30/E30*B30)+(F30*B30)</f>
        <v>0</v>
      </c>
    </row>
    <row r="31" spans="1:12" x14ac:dyDescent="0.35">
      <c r="A31" s="8" t="s">
        <v>27</v>
      </c>
      <c r="B31" s="3">
        <v>2.1</v>
      </c>
      <c r="C31">
        <v>50</v>
      </c>
      <c r="D31" t="s">
        <v>30</v>
      </c>
      <c r="E31">
        <v>0</v>
      </c>
      <c r="F31" s="7"/>
      <c r="G31" s="18"/>
      <c r="H31" s="7"/>
      <c r="J31" s="3">
        <f>F31+(H31/B31)</f>
        <v>0</v>
      </c>
      <c r="K31" s="3"/>
      <c r="L31" s="1">
        <f>H31+(F31*B31)</f>
        <v>0</v>
      </c>
    </row>
    <row r="32" spans="1:12" x14ac:dyDescent="0.35">
      <c r="A32" s="8" t="s">
        <v>28</v>
      </c>
      <c r="B32" s="3">
        <v>6.3</v>
      </c>
      <c r="C32">
        <v>50</v>
      </c>
      <c r="D32" t="s">
        <v>29</v>
      </c>
      <c r="E32" s="17">
        <v>0</v>
      </c>
      <c r="F32" s="7"/>
      <c r="G32" s="18"/>
      <c r="H32" s="7"/>
      <c r="J32" s="3">
        <f>F32+(H32/B32)</f>
        <v>0</v>
      </c>
      <c r="K32" s="3"/>
      <c r="L32" s="1">
        <f>H32+(F32*B32)</f>
        <v>0</v>
      </c>
    </row>
    <row r="33" spans="1:12" x14ac:dyDescent="0.35">
      <c r="A33" s="8">
        <v>5150</v>
      </c>
      <c r="B33" s="3">
        <v>24.4</v>
      </c>
      <c r="C33">
        <v>50</v>
      </c>
      <c r="D33" t="s">
        <v>15</v>
      </c>
      <c r="E33">
        <v>9.6999999999999993</v>
      </c>
      <c r="F33" s="7"/>
      <c r="G33" s="7"/>
      <c r="H33" s="7"/>
      <c r="J33" s="3">
        <f>F33+(G33/E33)+(H33/B33)</f>
        <v>0</v>
      </c>
      <c r="K33" s="3">
        <f t="shared" si="3"/>
        <v>0</v>
      </c>
      <c r="L33" s="1">
        <f t="shared" ref="L33:L50" si="4">(H33)+(G33/E33*B33)+(F33*B33)</f>
        <v>0</v>
      </c>
    </row>
    <row r="34" spans="1:12" x14ac:dyDescent="0.35">
      <c r="A34" s="8">
        <v>5200</v>
      </c>
      <c r="B34" s="3">
        <v>17.600000000000001</v>
      </c>
      <c r="C34">
        <v>50</v>
      </c>
      <c r="D34" t="s">
        <v>13</v>
      </c>
      <c r="E34">
        <v>9.1</v>
      </c>
      <c r="F34" s="7"/>
      <c r="G34" s="7"/>
      <c r="H34" s="7"/>
      <c r="J34" s="3">
        <f t="shared" ref="J34:J35" si="5">F34+(G34/E34)+(H34/B34)</f>
        <v>0</v>
      </c>
      <c r="K34" s="3">
        <f t="shared" si="3"/>
        <v>0</v>
      </c>
      <c r="L34" s="1">
        <f t="shared" si="4"/>
        <v>0</v>
      </c>
    </row>
    <row r="35" spans="1:12" x14ac:dyDescent="0.35">
      <c r="A35" s="8">
        <v>6100</v>
      </c>
      <c r="B35" s="3">
        <v>52.5</v>
      </c>
      <c r="C35">
        <v>20</v>
      </c>
      <c r="D35" t="s">
        <v>14</v>
      </c>
      <c r="E35">
        <v>10.3</v>
      </c>
      <c r="F35" s="7"/>
      <c r="G35" s="7"/>
      <c r="H35" s="7"/>
      <c r="J35" s="3">
        <f t="shared" si="5"/>
        <v>0</v>
      </c>
      <c r="K35" s="3">
        <f t="shared" si="3"/>
        <v>0</v>
      </c>
      <c r="L35" s="1">
        <f t="shared" si="4"/>
        <v>0</v>
      </c>
    </row>
    <row r="36" spans="1:12" x14ac:dyDescent="0.35">
      <c r="A36" s="8" t="s">
        <v>31</v>
      </c>
      <c r="B36" s="3">
        <v>4.2</v>
      </c>
      <c r="C36">
        <v>50</v>
      </c>
      <c r="D36" t="s">
        <v>33</v>
      </c>
      <c r="E36">
        <v>0</v>
      </c>
      <c r="F36" s="7"/>
      <c r="G36" s="18"/>
      <c r="H36" s="7"/>
      <c r="J36" s="3">
        <f>(H36/B36)</f>
        <v>0</v>
      </c>
      <c r="K36" s="3"/>
      <c r="L36" s="1">
        <f>H36+(F36*B36)</f>
        <v>0</v>
      </c>
    </row>
    <row r="37" spans="1:12" x14ac:dyDescent="0.35">
      <c r="A37" s="8" t="s">
        <v>32</v>
      </c>
      <c r="B37" s="3">
        <v>9.1</v>
      </c>
      <c r="C37">
        <v>50</v>
      </c>
      <c r="D37" t="s">
        <v>29</v>
      </c>
      <c r="E37">
        <v>0</v>
      </c>
      <c r="F37" s="7"/>
      <c r="G37" s="18"/>
      <c r="H37" s="7"/>
      <c r="J37" s="3">
        <f>(H37/B37)</f>
        <v>0</v>
      </c>
      <c r="K37" s="3"/>
      <c r="L37" s="1">
        <f>H37+(F37*B37)</f>
        <v>0</v>
      </c>
    </row>
    <row r="38" spans="1:12" x14ac:dyDescent="0.35">
      <c r="A38" s="8">
        <v>6150</v>
      </c>
      <c r="B38" s="3">
        <v>35.1</v>
      </c>
      <c r="C38">
        <v>50</v>
      </c>
      <c r="D38" t="s">
        <v>15</v>
      </c>
      <c r="E38">
        <v>9.6999999999999993</v>
      </c>
      <c r="F38" s="7"/>
      <c r="G38" s="7"/>
      <c r="H38" s="7"/>
      <c r="J38" s="3">
        <f>F38+(G38/E38)+(H38/B38)</f>
        <v>0</v>
      </c>
      <c r="K38" s="3">
        <f t="shared" si="3"/>
        <v>0</v>
      </c>
      <c r="L38" s="1">
        <f t="shared" si="4"/>
        <v>0</v>
      </c>
    </row>
    <row r="39" spans="1:12" x14ac:dyDescent="0.35">
      <c r="A39" s="8" t="s">
        <v>34</v>
      </c>
      <c r="B39" s="3">
        <v>74.400000000000006</v>
      </c>
      <c r="C39">
        <v>20</v>
      </c>
      <c r="D39" t="s">
        <v>12</v>
      </c>
      <c r="E39">
        <v>11</v>
      </c>
      <c r="F39" s="7"/>
      <c r="G39" s="7"/>
      <c r="H39" s="7"/>
      <c r="J39" s="3">
        <f t="shared" ref="J39:J45" si="6">F39+(G39/E39)+(H39/B39)</f>
        <v>0</v>
      </c>
      <c r="K39" s="3">
        <f t="shared" si="3"/>
        <v>0</v>
      </c>
      <c r="L39" s="1">
        <f t="shared" si="4"/>
        <v>0</v>
      </c>
    </row>
    <row r="40" spans="1:12" x14ac:dyDescent="0.35">
      <c r="A40" s="8" t="s">
        <v>35</v>
      </c>
      <c r="B40" s="3">
        <v>48.9</v>
      </c>
      <c r="C40">
        <v>20</v>
      </c>
      <c r="D40" t="s">
        <v>16</v>
      </c>
      <c r="E40">
        <v>10.3</v>
      </c>
      <c r="F40" s="7"/>
      <c r="G40" s="7"/>
      <c r="H40" s="7"/>
      <c r="J40" s="3">
        <f t="shared" si="6"/>
        <v>0</v>
      </c>
      <c r="K40" s="3">
        <f t="shared" ref="K40" si="7">(G40)+(F40*E40)+(H40/B40*E40)</f>
        <v>0</v>
      </c>
      <c r="L40" s="1">
        <f t="shared" si="4"/>
        <v>0</v>
      </c>
    </row>
    <row r="41" spans="1:12" x14ac:dyDescent="0.35">
      <c r="A41" s="8" t="s">
        <v>24</v>
      </c>
      <c r="B41" s="3">
        <v>98.8</v>
      </c>
      <c r="C41">
        <v>20</v>
      </c>
      <c r="D41" t="s">
        <v>25</v>
      </c>
      <c r="E41">
        <v>11</v>
      </c>
      <c r="F41" s="7"/>
      <c r="G41" s="7"/>
      <c r="H41" s="7"/>
      <c r="J41" s="3">
        <f t="shared" si="6"/>
        <v>0</v>
      </c>
      <c r="K41" s="3">
        <f t="shared" si="3"/>
        <v>0</v>
      </c>
      <c r="L41" s="1">
        <f t="shared" si="4"/>
        <v>0</v>
      </c>
    </row>
    <row r="42" spans="1:12" x14ac:dyDescent="0.35">
      <c r="A42" s="8">
        <v>8150</v>
      </c>
      <c r="B42" s="3">
        <v>62.5</v>
      </c>
      <c r="C42">
        <v>30</v>
      </c>
      <c r="D42" t="s">
        <v>15</v>
      </c>
      <c r="E42">
        <v>9.6999999999999993</v>
      </c>
      <c r="F42" s="7"/>
      <c r="G42" s="7"/>
      <c r="H42" s="7"/>
      <c r="J42" s="3">
        <f t="shared" si="6"/>
        <v>0</v>
      </c>
      <c r="K42" s="3">
        <f t="shared" si="3"/>
        <v>0</v>
      </c>
      <c r="L42" s="1">
        <f t="shared" si="4"/>
        <v>0</v>
      </c>
    </row>
    <row r="43" spans="1:12" x14ac:dyDescent="0.35">
      <c r="A43" s="8" t="s">
        <v>23</v>
      </c>
      <c r="B43" s="3">
        <v>64.900000000000006</v>
      </c>
      <c r="C43">
        <v>30</v>
      </c>
      <c r="D43" t="s">
        <v>17</v>
      </c>
      <c r="E43">
        <v>10.8</v>
      </c>
      <c r="F43" s="7"/>
      <c r="G43" s="7"/>
      <c r="H43" s="7"/>
      <c r="J43" s="3">
        <f t="shared" si="6"/>
        <v>0</v>
      </c>
      <c r="K43" s="3">
        <f t="shared" si="3"/>
        <v>0</v>
      </c>
      <c r="L43" s="1">
        <f t="shared" si="4"/>
        <v>0</v>
      </c>
    </row>
    <row r="44" spans="1:12" x14ac:dyDescent="0.35">
      <c r="A44" s="8" t="s">
        <v>38</v>
      </c>
      <c r="B44" s="3">
        <v>118.8</v>
      </c>
      <c r="C44">
        <v>20</v>
      </c>
      <c r="D44" t="s">
        <v>12</v>
      </c>
      <c r="E44">
        <v>10.3</v>
      </c>
      <c r="F44" s="7"/>
      <c r="G44" s="7"/>
      <c r="H44" s="7"/>
      <c r="J44" s="3">
        <f t="shared" si="6"/>
        <v>0</v>
      </c>
      <c r="K44" s="3">
        <f t="shared" si="3"/>
        <v>0</v>
      </c>
      <c r="L44" s="1">
        <f t="shared" si="4"/>
        <v>0</v>
      </c>
    </row>
    <row r="45" spans="1:12" x14ac:dyDescent="0.35">
      <c r="A45" s="8" t="s">
        <v>22</v>
      </c>
      <c r="B45" s="3">
        <v>81.099999999999994</v>
      </c>
      <c r="C45">
        <v>20</v>
      </c>
      <c r="D45" t="s">
        <v>18</v>
      </c>
      <c r="E45">
        <v>10.5</v>
      </c>
      <c r="F45" s="7"/>
      <c r="G45" s="7"/>
      <c r="H45" s="7"/>
      <c r="J45" s="3">
        <f t="shared" si="6"/>
        <v>0</v>
      </c>
      <c r="K45" s="3">
        <f t="shared" si="3"/>
        <v>0</v>
      </c>
      <c r="L45" s="1">
        <f t="shared" si="4"/>
        <v>0</v>
      </c>
    </row>
    <row r="46" spans="1:12" x14ac:dyDescent="0.35">
      <c r="A46" s="8" t="s">
        <v>36</v>
      </c>
      <c r="B46" s="3">
        <v>28.9</v>
      </c>
      <c r="C46">
        <v>20</v>
      </c>
      <c r="D46" t="s">
        <v>37</v>
      </c>
      <c r="E46">
        <v>7.9</v>
      </c>
      <c r="F46" s="7"/>
      <c r="G46" s="7"/>
      <c r="H46" s="7"/>
      <c r="J46" s="3">
        <f>F46+(H46/B46)</f>
        <v>0</v>
      </c>
      <c r="K46" s="3">
        <f t="shared" si="3"/>
        <v>0</v>
      </c>
      <c r="L46" s="1">
        <f t="shared" si="4"/>
        <v>0</v>
      </c>
    </row>
    <row r="47" spans="1:12" x14ac:dyDescent="0.35">
      <c r="A47" s="8" t="s">
        <v>39</v>
      </c>
      <c r="B47" s="3">
        <v>149.12799999999999</v>
      </c>
      <c r="C47">
        <v>10</v>
      </c>
      <c r="D47" t="s">
        <v>25</v>
      </c>
      <c r="E47">
        <v>10.3</v>
      </c>
      <c r="F47" s="7"/>
      <c r="G47" s="7"/>
      <c r="H47" s="7"/>
      <c r="J47" s="3">
        <f>F47+(G47/E47)+(H47/B47)</f>
        <v>0</v>
      </c>
      <c r="K47" s="3">
        <f t="shared" si="3"/>
        <v>0</v>
      </c>
      <c r="L47" s="1">
        <f t="shared" si="4"/>
        <v>0</v>
      </c>
    </row>
    <row r="48" spans="1:12" x14ac:dyDescent="0.35">
      <c r="A48" s="8" t="s">
        <v>21</v>
      </c>
      <c r="B48" s="3">
        <v>94.8</v>
      </c>
      <c r="C48">
        <v>10</v>
      </c>
      <c r="D48" t="s">
        <v>16</v>
      </c>
      <c r="E48">
        <v>9.7200000000000006</v>
      </c>
      <c r="F48" s="7"/>
      <c r="G48" s="7"/>
      <c r="H48" s="7"/>
      <c r="J48" s="3">
        <f t="shared" ref="J48:J50" si="8">F48+(G48/E48)+(H48/B48)</f>
        <v>0</v>
      </c>
      <c r="K48" s="3">
        <f t="shared" si="3"/>
        <v>0</v>
      </c>
      <c r="L48" s="1">
        <f t="shared" si="4"/>
        <v>0</v>
      </c>
    </row>
    <row r="49" spans="1:12" x14ac:dyDescent="0.35">
      <c r="A49" s="8" t="s">
        <v>40</v>
      </c>
      <c r="B49" s="3">
        <v>207.3</v>
      </c>
      <c r="C49">
        <v>10</v>
      </c>
      <c r="D49" t="s">
        <v>25</v>
      </c>
      <c r="E49">
        <v>9.5399999999999991</v>
      </c>
      <c r="F49" s="7"/>
      <c r="G49" s="7"/>
      <c r="H49" s="7"/>
      <c r="J49" s="3">
        <f t="shared" si="8"/>
        <v>0</v>
      </c>
      <c r="K49" s="3">
        <f t="shared" si="3"/>
        <v>0</v>
      </c>
      <c r="L49" s="1">
        <f t="shared" si="4"/>
        <v>0</v>
      </c>
    </row>
    <row r="50" spans="1:12" x14ac:dyDescent="0.35">
      <c r="A50" s="8" t="s">
        <v>41</v>
      </c>
      <c r="B50" s="3">
        <v>136.9</v>
      </c>
      <c r="C50">
        <v>10</v>
      </c>
      <c r="D50" t="s">
        <v>18</v>
      </c>
      <c r="E50">
        <v>9.5</v>
      </c>
      <c r="F50" s="7"/>
      <c r="G50" s="7"/>
      <c r="H50" s="7"/>
      <c r="J50" s="3">
        <f t="shared" si="8"/>
        <v>0</v>
      </c>
      <c r="K50" s="3">
        <f t="shared" si="3"/>
        <v>0</v>
      </c>
      <c r="L50" s="1">
        <f t="shared" si="4"/>
        <v>0</v>
      </c>
    </row>
    <row r="51" spans="1:12" x14ac:dyDescent="0.35">
      <c r="B51" s="1"/>
      <c r="K51" s="3"/>
      <c r="L51" s="1"/>
    </row>
    <row r="52" spans="1:12" x14ac:dyDescent="0.35">
      <c r="B52" s="11"/>
      <c r="C52" s="11"/>
      <c r="D52" s="11"/>
      <c r="E52" s="11"/>
      <c r="I52" s="2" t="s">
        <v>8</v>
      </c>
      <c r="J52" s="25">
        <f>SUM(J30:J51)</f>
        <v>0</v>
      </c>
      <c r="K52" s="25">
        <f>SUM(K30:K51)</f>
        <v>0</v>
      </c>
      <c r="L52" s="25">
        <f>SUM(L30:L51)</f>
        <v>0</v>
      </c>
    </row>
    <row r="53" spans="1:12" x14ac:dyDescent="0.35">
      <c r="A53" s="19" t="s">
        <v>49</v>
      </c>
    </row>
    <row r="58" spans="1:12" x14ac:dyDescent="0.35">
      <c r="F58" s="14"/>
    </row>
  </sheetData>
  <sheetProtection algorithmName="SHA-512" hashValue="y/bp2vrj+UF5hRxoP5p4L7At8odf8TJ3AXaKY1FUIZ8ssdi/qoIKsS45zfJOAOTNfHdewHGit3cfvX6pXSiAOg==" saltValue="yNEtAqXK5PYJ75s2G1tkaw==" spinCount="100000" sheet="1" objects="1" scenarios="1" selectLockedCells="1"/>
  <pageMargins left="0.7" right="0.7" top="0.75" bottom="0.75" header="0.3" footer="0.3"/>
  <pageSetup paperSize="9" orientation="landscape" r:id="rId1"/>
  <ignoredErrors>
    <ignoredError sqref="J46 J30 L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Armering</vt:lpstr>
    </vt:vector>
  </TitlesOfParts>
  <Company>Stena Metall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malbul</dc:creator>
  <cp:lastModifiedBy>Bryngelson Caroline</cp:lastModifiedBy>
  <cp:lastPrinted>2010-12-07T10:33:22Z</cp:lastPrinted>
  <dcterms:created xsi:type="dcterms:W3CDTF">2010-03-30T09:14:07Z</dcterms:created>
  <dcterms:modified xsi:type="dcterms:W3CDTF">2021-05-12T12:49:19Z</dcterms:modified>
</cp:coreProperties>
</file>